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53" i="1" l="1"/>
  <c r="H44" i="1"/>
  <c r="H18" i="1"/>
  <c r="H54" i="1"/>
  <c r="H30" i="1"/>
  <c r="H17" i="1"/>
  <c r="H14" i="1"/>
  <c r="H34" i="1"/>
  <c r="H28" i="1"/>
  <c r="H27" i="1"/>
  <c r="H15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<sst xmlns="http://schemas.openxmlformats.org/spreadsheetml/2006/main" count="53" uniqueCount="31">
  <si>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</si>
  <si>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</si>
  <si>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</si>
  <si>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</si>
  <si>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</si>
  <si>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</si>
  <si>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</si>
  <si>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</si>
  <si>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</si>
  <si>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</si>
  <si>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</si>
  <si>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</si>
  <si>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</si>
  <si>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</si>
  <si>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</si>
  <si>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</si>
  <si>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</si>
  <si>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</si>
  <si>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</si>
  <si>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</si>
  <si>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</si>
  <si>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</si>
  <si>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</si>
  <si>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</si>
  <si>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</si>
  <si>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</si>
  <si>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Dana:02.11.2020.</t>
  </si>
  <si>
    <t>Primljena i neutrošena participacija od 02.11.2020.</t>
  </si>
  <si>
    <t>Dana 02.11.2020.godine Dom zdravlja Požarevac nije izvršio plaćanje prema dobavljačima:</t>
  </si>
  <si>
    <t>Zarade-covid 19</t>
  </si>
  <si>
    <t>Novčana pomoć-covid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</si>
</sst>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46" zoomScaleNormal="100" workbookViewId="0">
      <selection activeCell="I54" sqref="I54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44137</v>
      </c>
      <c r="H12" s="23">
        <v>9638491.0299999993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44137</v>
      </c>
      <c r="H13" s="3">
        <f>H14+H28-H35-H47</f>
        <v>9634582.0700000059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44137</v>
      </c>
      <c r="H14" s="4">
        <f>H15+H16+H17+H18+H19+H20+H21+H22+H23+H24+H25+H26+H27</f>
        <v>35872870.859999999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24656004.95</f>
        <v>24656004.949999999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2176711.67</v>
      </c>
      <c r="I16" s="11"/>
      <c r="J16" s="11"/>
      <c r="K16" s="8"/>
    </row>
    <row r="17" spans="2:13" x14ac:dyDescent="0.25">
      <c r="B17" s="28" t="s">
        <v>30</v>
      </c>
      <c r="C17" s="29"/>
      <c r="D17" s="29"/>
      <c r="E17" s="29"/>
      <c r="F17" s="30"/>
      <c r="G17" s="12"/>
      <c r="H17" s="15">
        <f>5206246+877677</f>
        <v>6083923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1457362.01-17987.02+256983.95+142732.99+1066750-202050.29+39664-39664-1121514.19-256644.12-344265.92-11380-16120-2301.63+131848.97+1066750-19564</f>
        <v>2130600.75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v>730625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  <c r="L26" s="8"/>
    </row>
    <row r="27" spans="2:13" x14ac:dyDescent="0.25">
      <c r="B27" s="28" t="s">
        <v>27</v>
      </c>
      <c r="C27" s="29"/>
      <c r="D27" s="29"/>
      <c r="E27" s="29"/>
      <c r="F27" s="30"/>
      <c r="G27" s="13"/>
      <c r="H27" s="10">
        <f>24755.44+4100+1750-4788+4900+2250-4920+8370+2000+5900+1350+7700+2800+9400+1900+2650+7800-4200.5+1850+6070-2394+4850+1950+6150+2100+1900+3258-1680+1550+9250+1400+6450-29019.54+4500+2250+9300+1950-7182+10250+1500+10100+650+1650+5250-35372.05+6400+1900+6250+3530+2250-41760.86+1150+10000+7200+4300-15090+6250+1600-29830+8550+1050+4850+1800-3591+6500+2200+6950+1800+6150+2350</f>
        <v>95005.489999999991</v>
      </c>
      <c r="I27" s="11"/>
      <c r="J27" s="11"/>
      <c r="K27" s="8"/>
      <c r="L27" s="8"/>
    </row>
    <row r="28" spans="2:13" x14ac:dyDescent="0.25">
      <c r="B28" s="31" t="s">
        <v>24</v>
      </c>
      <c r="C28" s="32"/>
      <c r="D28" s="32"/>
      <c r="E28" s="32"/>
      <c r="F28" s="33"/>
      <c r="G28" s="16">
        <v>44137</v>
      </c>
      <c r="H28" s="4">
        <f>H29+H30+H31+H32+H33+H34</f>
        <v>3098630.1300000004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2503381.7400000002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</f>
        <v>465730.39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94666.67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27</v>
      </c>
      <c r="C34" s="29"/>
      <c r="D34" s="29"/>
      <c r="E34" s="29"/>
      <c r="F34" s="30"/>
      <c r="G34" s="2"/>
      <c r="H34" s="10">
        <f>5430+19247+4887+18701+2715-5333.33+9500-42733.34+3258+2987+16193</f>
        <v>34851.33</v>
      </c>
      <c r="I34" s="11"/>
      <c r="J34" s="11"/>
    </row>
    <row r="35" spans="2:12" x14ac:dyDescent="0.25">
      <c r="B35" s="44" t="s">
        <v>16</v>
      </c>
      <c r="C35" s="45"/>
      <c r="D35" s="45"/>
      <c r="E35" s="45"/>
      <c r="F35" s="46"/>
      <c r="G35" s="17">
        <v>44137</v>
      </c>
      <c r="H35" s="5">
        <f>SUM(H36:H46)</f>
        <v>26833537.179999996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24656004.949999999</v>
      </c>
      <c r="I36" s="11"/>
      <c r="J36" s="11"/>
    </row>
    <row r="37" spans="2:12" x14ac:dyDescent="0.25">
      <c r="B37" s="28" t="s">
        <v>29</v>
      </c>
      <c r="C37" s="29"/>
      <c r="D37" s="29"/>
      <c r="E37" s="29"/>
      <c r="F37" s="30"/>
      <c r="G37" s="13"/>
      <c r="H37" s="15">
        <v>2176711.67</v>
      </c>
      <c r="I37" s="11"/>
      <c r="J37" s="11"/>
    </row>
    <row r="38" spans="2:12" x14ac:dyDescent="0.25">
      <c r="B38" s="28" t="s">
        <v>30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110.77+594.79+115</f>
        <v>820.56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44" t="s">
        <v>21</v>
      </c>
      <c r="C47" s="45"/>
      <c r="D47" s="45"/>
      <c r="E47" s="45"/>
      <c r="F47" s="46"/>
      <c r="G47" s="17">
        <v>44137</v>
      </c>
      <c r="H47" s="5">
        <f>SUM(H48:H52)</f>
        <v>2503381.7400000002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2503381.7400000002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0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50" t="s">
        <v>18</v>
      </c>
      <c r="C53" s="51"/>
      <c r="D53" s="51"/>
      <c r="E53" s="51"/>
      <c r="F53" s="52"/>
      <c r="G53" s="18">
        <v>44137</v>
      </c>
      <c r="H53" s="6">
        <f>39121.4+17310.95+311922.71+1725.46+12551.55+1489.33+19564-0.52</f>
        <v>403684.88000000006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f>17310.95+311922.71+1725.46+12551.55+1489.33+54775.92</f>
        <v>399775.92000000004</v>
      </c>
      <c r="I54" s="11"/>
      <c r="J54" s="11"/>
    </row>
    <row r="55" spans="2:12" x14ac:dyDescent="0.25">
      <c r="B55" s="47" t="s">
        <v>4</v>
      </c>
      <c r="C55" s="48"/>
      <c r="D55" s="48"/>
      <c r="E55" s="48"/>
      <c r="F55" s="49"/>
      <c r="G55" s="2"/>
      <c r="H55" s="7">
        <f>H14+H28-H35-H47+H53-H54</f>
        <v>9638491.0300000068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28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2020-11-03T12:24:08Z</dcterms:modified>
</cp:coreProperties>
</file>